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ML\SAM\MP\M\APPEL D'OFFRES\2026\2026-005 NETTOYAGE DES LOCAUX ET DE LA VITRERIE\DCE\Annexe 1 AE - DPGF\"/>
    </mc:Choice>
  </mc:AlternateContent>
  <bookViews>
    <workbookView xWindow="2055" yWindow="1380" windowWidth="19425" windowHeight="9210"/>
  </bookViews>
  <sheets>
    <sheet name="LOT 7 PASTEUR" sheetId="1" r:id="rId1"/>
  </sheets>
  <calcPr calcId="162913"/>
</workbook>
</file>

<file path=xl/calcChain.xml><?xml version="1.0" encoding="utf-8"?>
<calcChain xmlns="http://schemas.openxmlformats.org/spreadsheetml/2006/main">
  <c r="G85" i="1" l="1"/>
  <c r="H86" i="1" l="1"/>
  <c r="H82" i="1"/>
  <c r="G30" i="1" l="1"/>
  <c r="G76" i="1" l="1"/>
  <c r="G48" i="1" l="1"/>
  <c r="H49" i="1" s="1"/>
  <c r="H51" i="1" s="1"/>
  <c r="F71" i="1" s="1"/>
  <c r="H31" i="1"/>
  <c r="H33" i="1" s="1"/>
  <c r="F69" i="1" s="1"/>
  <c r="E58" i="1" l="1"/>
  <c r="E59" i="1"/>
  <c r="F59" i="1" s="1"/>
  <c r="E57" i="1"/>
  <c r="F57" i="1" s="1"/>
  <c r="I39" i="1"/>
  <c r="H40" i="1"/>
  <c r="I40" i="1" s="1"/>
  <c r="H41" i="1"/>
  <c r="I41" i="1" s="1"/>
  <c r="H42" i="1"/>
  <c r="I42" i="1" s="1"/>
  <c r="H43" i="1"/>
  <c r="I43" i="1" s="1"/>
  <c r="H44" i="1"/>
  <c r="H45" i="1"/>
  <c r="H39" i="1"/>
  <c r="H10" i="1"/>
  <c r="I10" i="1" s="1"/>
  <c r="H11" i="1"/>
  <c r="H12" i="1"/>
  <c r="H13" i="1"/>
  <c r="H14" i="1"/>
  <c r="I14" i="1" s="1"/>
  <c r="H15" i="1"/>
  <c r="H16" i="1"/>
  <c r="I16" i="1" s="1"/>
  <c r="H17" i="1"/>
  <c r="H18" i="1"/>
  <c r="H19" i="1"/>
  <c r="H20" i="1"/>
  <c r="H21" i="1"/>
  <c r="H22" i="1"/>
  <c r="H23" i="1"/>
  <c r="H24" i="1"/>
  <c r="H25" i="1"/>
  <c r="H26" i="1"/>
  <c r="H27" i="1"/>
  <c r="H9" i="1"/>
  <c r="I9" i="1" s="1"/>
  <c r="E60" i="1" l="1"/>
  <c r="F61" i="1" s="1"/>
  <c r="F63" i="1" s="1"/>
  <c r="F73" i="1" s="1"/>
  <c r="F75" i="1" s="1"/>
  <c r="F58" i="1"/>
  <c r="I11" i="1"/>
  <c r="I12" i="1"/>
  <c r="I13" i="1"/>
  <c r="I15" i="1"/>
</calcChain>
</file>

<file path=xl/sharedStrings.xml><?xml version="1.0" encoding="utf-8"?>
<sst xmlns="http://schemas.openxmlformats.org/spreadsheetml/2006/main" count="166" uniqueCount="80">
  <si>
    <t>N°</t>
  </si>
  <si>
    <t>Prix unitaire € HT</t>
  </si>
  <si>
    <t>Balayage humide + lavage</t>
  </si>
  <si>
    <t>Essuyage des rayonnages d'archives</t>
  </si>
  <si>
    <t>Nettoyage des bouches de VMC</t>
  </si>
  <si>
    <t>Shampouinage</t>
  </si>
  <si>
    <t>Aspiration</t>
  </si>
  <si>
    <t>Balayage humide</t>
  </si>
  <si>
    <t>Balayage</t>
  </si>
  <si>
    <t>Revêtement de sol</t>
  </si>
  <si>
    <t>/</t>
  </si>
  <si>
    <t>Moquette</t>
  </si>
  <si>
    <t>Les prix que vous renseignez sont les prix unitaires complets  (incluant la location éventuelle de matériel, les fournitures et produits, les consommables, le matériel, …)</t>
  </si>
  <si>
    <t>Nature de la prestation</t>
  </si>
  <si>
    <t>Nature de la fournitures</t>
  </si>
  <si>
    <t>Papier toillette</t>
  </si>
  <si>
    <t>Savon liquide</t>
  </si>
  <si>
    <t>Essuie-main</t>
  </si>
  <si>
    <t>Quantité mensuelle</t>
  </si>
  <si>
    <t>Prix mensuel € HT</t>
  </si>
  <si>
    <t>Superficie</t>
  </si>
  <si>
    <t>Prix mensuel € TTC</t>
  </si>
  <si>
    <t xml:space="preserve">Temps moyen mensuel en heure
</t>
  </si>
  <si>
    <t>Soit un prix/m2 € TTC</t>
  </si>
  <si>
    <t>Superficie en m2</t>
  </si>
  <si>
    <t>Périodicité</t>
  </si>
  <si>
    <t>Semestrielle</t>
  </si>
  <si>
    <t>Temps moyen à la prestation en heure</t>
  </si>
  <si>
    <t>Prestations dites quotidiennes (fréquence journalière - hebdomadaire - bi-hebdomadaire - mensuelle)</t>
  </si>
  <si>
    <t>Aération des locaux</t>
  </si>
  <si>
    <t>Récurage et désinfection des éléments sanitaires</t>
  </si>
  <si>
    <t>Nettoyage poignées de portes</t>
  </si>
  <si>
    <t>Journalière</t>
  </si>
  <si>
    <t>Hebdomadaire</t>
  </si>
  <si>
    <t>Mensuelle</t>
  </si>
  <si>
    <t>Lavage</t>
  </si>
  <si>
    <t>PVC</t>
  </si>
  <si>
    <t>Bi-hebdomadaire</t>
  </si>
  <si>
    <t xml:space="preserve">Ciment - PVC </t>
  </si>
  <si>
    <t>Total mensuel en heure</t>
  </si>
  <si>
    <t>Prix de la prestation semestrielle € HT</t>
  </si>
  <si>
    <t>Prix de la prestation semestrielle € TTC</t>
  </si>
  <si>
    <t>Document à compléter dans son intégralité et sans modification</t>
  </si>
  <si>
    <t>Montant total forfaitaire mensuel
€ HT</t>
  </si>
  <si>
    <t>Montant total forfaitaire mensuel
€ TTC</t>
  </si>
  <si>
    <t>Montant total forfaitaire annuel 
€ TTC</t>
  </si>
  <si>
    <t>Montant total forfaitaire semestriel
€ HT</t>
  </si>
  <si>
    <t>Montant total forfaitaire semestriel
€ TTC</t>
  </si>
  <si>
    <t>Montant total  annuel 
€  TTC</t>
  </si>
  <si>
    <t>Fourniture des consommables sanitaires</t>
  </si>
  <si>
    <t>Prestations dites ponctuelles (fréquence semestrielle)</t>
  </si>
  <si>
    <t>RECAPITULATIF DES PRESTATIONS</t>
  </si>
  <si>
    <t>Montant total global et forfaitaire annuel 
€ TTC</t>
  </si>
  <si>
    <t>Total annuel en heure</t>
  </si>
  <si>
    <t>Total semestriel en heure</t>
  </si>
  <si>
    <t>Montant total  mensuel 
€  HT</t>
  </si>
  <si>
    <t>Montant total  mensuel
€  TTC</t>
  </si>
  <si>
    <t>Temps moyen annuel</t>
  </si>
  <si>
    <t>Temps total moyen annuel</t>
  </si>
  <si>
    <t>Nettoyage/désinfection micro-ondes</t>
  </si>
  <si>
    <t>PVC - Pierre</t>
  </si>
  <si>
    <t>Enrobé - pierre</t>
  </si>
  <si>
    <t>Carrelage - ciment</t>
  </si>
  <si>
    <t>Carrelage - PVC</t>
  </si>
  <si>
    <t>Aspiration + lavage</t>
  </si>
  <si>
    <t>Pierre</t>
  </si>
  <si>
    <t>Nettoyage/désinfection 3 réfrigérateurs</t>
  </si>
  <si>
    <t>Nettoyage des dessus de bureaux (avec activité médicale) + banque d'accueil RDC</t>
  </si>
  <si>
    <t>Nettoyage - Désinfection des locaux avec activité médicale
- poignées de portes - interrupteurs - tables d'examens
- plans de travail - déshabilloir - matériel médical - jouets
- chaises salle d'attente, visiteurs dans bureaux 
- armoires - rebords de fenetres
- dessus de radiateurs</t>
  </si>
  <si>
    <t>Vidage des corbeilles papier et des poubelles alimentaires + sortie des conteneurs aux jours de collecte</t>
  </si>
  <si>
    <t>Nettoyage - Désinfection : chaises salle d'attente, chaises visiteurs des bureaux du relais santé (R+2) , chaises visiteurs des bureaux de la diététicienne et des puéricultrices  (RDC)</t>
  </si>
  <si>
    <t>Nettoyage des faiences, lavabos, éviers, robinetteries, miroirs</t>
  </si>
  <si>
    <t>Nettoyage des dessus de bureaux (sans activité médicale)</t>
  </si>
  <si>
    <t>Décomposition du Prix global et Forfaitaire (DPGF)
Marché n° 2026-005
Appel d'Offres Ouvert</t>
  </si>
  <si>
    <t>Prestations de nettoyage des locaux et de la vitrerie
des sites de la CPAM du Puy-de-Dôme</t>
  </si>
  <si>
    <t>BPU / DQE</t>
  </si>
  <si>
    <t>PSE</t>
  </si>
  <si>
    <t>LOT 7 - Site de PASTEUR</t>
  </si>
  <si>
    <t>Prestation Exceptionnelle Supplémentaire (PSE) N°1</t>
  </si>
  <si>
    <r>
      <t>Nettoyage renforcé des surfaces en contact avec les mains - selon descriptif au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sz val="10"/>
        <color rgb="FF3333FF"/>
        <rFont val="Calibri"/>
        <family val="2"/>
        <scheme val="minor"/>
      </rPr>
      <t xml:space="preserve">CCTP à l'article 12 </t>
    </r>
    <r>
      <rPr>
        <b/>
        <sz val="10"/>
        <color rgb="FF0000FF"/>
        <rFont val="Calibri"/>
        <family val="2"/>
        <scheme val="minor"/>
      </rPr>
      <t>- Crise sanitaire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</si>
</sst>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\ &quot;€&quot;"/>
  </numFmts>
  <fonts count="1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3333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4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 wrapText="1"/>
      <protection locked="0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4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1" xfId="0" applyNumberFormat="1" applyFont="1" applyFill="1" applyBorder="1" applyAlignment="1" applyProtection="1">
      <alignment vertical="center"/>
    </xf>
    <xf numFmtId="164" fontId="4" fillId="3" borderId="1" xfId="0" applyNumberFormat="1" applyFont="1" applyFill="1" applyBorder="1" applyAlignment="1" applyProtection="1">
      <alignment vertical="center"/>
    </xf>
    <xf numFmtId="2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 applyProtection="1">
      <alignment vertical="center"/>
    </xf>
    <xf numFmtId="164" fontId="4" fillId="3" borderId="12" xfId="0" applyNumberFormat="1" applyFont="1" applyFill="1" applyBorder="1" applyAlignment="1" applyProtection="1">
      <alignment vertical="center"/>
    </xf>
    <xf numFmtId="2" fontId="4" fillId="2" borderId="1" xfId="0" applyNumberFormat="1" applyFont="1" applyFill="1" applyBorder="1" applyAlignment="1" applyProtection="1">
      <alignment horizontal="center" vertical="center"/>
      <protection locked="0"/>
    </xf>
    <xf numFmtId="2" fontId="4" fillId="3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0" fontId="1" fillId="2" borderId="13" xfId="0" applyFont="1" applyFill="1" applyBorder="1" applyAlignment="1" applyProtection="1">
      <alignment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left" vertical="center" wrapText="1"/>
    </xf>
    <xf numFmtId="0" fontId="4" fillId="2" borderId="12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4" fillId="6" borderId="25" xfId="0" applyFont="1" applyFill="1" applyBorder="1" applyAlignment="1" applyProtection="1">
      <alignment horizontal="center" vertical="center" wrapText="1"/>
    </xf>
    <xf numFmtId="0" fontId="4" fillId="6" borderId="15" xfId="0" applyFont="1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vertical="center"/>
    </xf>
    <xf numFmtId="0" fontId="4" fillId="6" borderId="0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6" borderId="20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8" fillId="2" borderId="0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vertical="center"/>
    </xf>
    <xf numFmtId="0" fontId="4" fillId="0" borderId="0" xfId="0" applyFont="1" applyProtection="1"/>
    <xf numFmtId="0" fontId="5" fillId="5" borderId="0" xfId="0" applyFont="1" applyFill="1" applyBorder="1" applyAlignment="1" applyProtection="1">
      <alignment horizontal="left" vertical="center"/>
    </xf>
    <xf numFmtId="0" fontId="5" fillId="5" borderId="0" xfId="0" applyFont="1" applyFill="1" applyBorder="1" applyAlignment="1" applyProtection="1">
      <alignment horizontal="left" vertical="center" wrapText="1"/>
    </xf>
    <xf numFmtId="0" fontId="6" fillId="2" borderId="0" xfId="0" applyFont="1" applyFill="1" applyProtection="1"/>
    <xf numFmtId="2" fontId="4" fillId="2" borderId="1" xfId="0" applyNumberFormat="1" applyFont="1" applyFill="1" applyBorder="1" applyAlignment="1" applyProtection="1">
      <alignment horizontal="center" vertical="center" wrapText="1"/>
    </xf>
    <xf numFmtId="2" fontId="4" fillId="3" borderId="1" xfId="0" applyNumberFormat="1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6" borderId="22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vertical="center"/>
    </xf>
    <xf numFmtId="2" fontId="4" fillId="2" borderId="1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0" borderId="0" xfId="0" applyFont="1" applyProtection="1"/>
    <xf numFmtId="0" fontId="3" fillId="3" borderId="1" xfId="0" applyFont="1" applyFill="1" applyBorder="1" applyAlignment="1" applyProtection="1">
      <alignment vertical="center"/>
    </xf>
    <xf numFmtId="2" fontId="4" fillId="3" borderId="1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horizontal="center" vertical="center"/>
    </xf>
    <xf numFmtId="0" fontId="4" fillId="6" borderId="4" xfId="0" applyFont="1" applyFill="1" applyBorder="1" applyAlignment="1" applyProtection="1">
      <alignment horizontal="center" vertical="center"/>
    </xf>
    <xf numFmtId="2" fontId="4" fillId="2" borderId="17" xfId="0" applyNumberFormat="1" applyFont="1" applyFill="1" applyBorder="1" applyAlignment="1" applyProtection="1">
      <alignment horizontal="center" vertical="center" wrapText="1"/>
    </xf>
    <xf numFmtId="2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1" xfId="0" applyNumberFormat="1" applyFont="1" applyFill="1" applyBorder="1" applyAlignment="1" applyProtection="1">
      <alignment horizontal="center" vertical="center"/>
      <protection locked="0"/>
    </xf>
    <xf numFmtId="165" fontId="4" fillId="3" borderId="1" xfId="0" applyNumberFormat="1" applyFont="1" applyFill="1" applyBorder="1" applyAlignment="1" applyProtection="1">
      <alignment horizontal="center" vertical="center"/>
      <protection locked="0"/>
    </xf>
    <xf numFmtId="2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/>
    </xf>
    <xf numFmtId="4" fontId="4" fillId="3" borderId="1" xfId="0" applyNumberFormat="1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</xf>
    <xf numFmtId="0" fontId="9" fillId="3" borderId="1" xfId="0" applyFont="1" applyFill="1" applyBorder="1" applyAlignment="1" applyProtection="1">
      <alignment horizontal="center" vertical="center"/>
    </xf>
    <xf numFmtId="0" fontId="0" fillId="0" borderId="0" xfId="0" applyFont="1" applyProtection="1"/>
    <xf numFmtId="0" fontId="12" fillId="2" borderId="0" xfId="0" applyFont="1" applyFill="1" applyBorder="1" applyAlignment="1" applyProtection="1">
      <alignment horizontal="left" vertical="center" wrapText="1"/>
    </xf>
    <xf numFmtId="0" fontId="0" fillId="2" borderId="0" xfId="0" applyFont="1" applyFill="1" applyProtection="1"/>
    <xf numFmtId="0" fontId="12" fillId="5" borderId="0" xfId="0" applyFont="1" applyFill="1" applyBorder="1" applyAlignment="1" applyProtection="1">
      <alignment horizontal="left" vertical="center"/>
    </xf>
    <xf numFmtId="0" fontId="12" fillId="5" borderId="0" xfId="0" applyFont="1" applyFill="1" applyBorder="1" applyAlignment="1" applyProtection="1">
      <alignment horizontal="left" vertical="center" wrapText="1"/>
    </xf>
    <xf numFmtId="0" fontId="0" fillId="2" borderId="1" xfId="0" applyFont="1" applyFill="1" applyBorder="1" applyAlignment="1" applyProtection="1">
      <alignment horizontal="center" vertical="center"/>
    </xf>
    <xf numFmtId="4" fontId="0" fillId="2" borderId="1" xfId="0" applyNumberFormat="1" applyFont="1" applyFill="1" applyBorder="1" applyAlignment="1" applyProtection="1">
      <alignment horizontal="center" vertical="center"/>
    </xf>
    <xf numFmtId="4" fontId="0" fillId="2" borderId="1" xfId="0" applyNumberFormat="1" applyFont="1" applyFill="1" applyBorder="1" applyAlignment="1" applyProtection="1">
      <alignment vertical="center"/>
      <protection locked="0"/>
    </xf>
    <xf numFmtId="4" fontId="0" fillId="2" borderId="1" xfId="0" applyNumberFormat="1" applyFont="1" applyFill="1" applyBorder="1" applyAlignment="1" applyProtection="1">
      <alignment horizontal="center" vertical="center"/>
      <protection locked="0"/>
    </xf>
    <xf numFmtId="0" fontId="0" fillId="3" borderId="1" xfId="0" applyFont="1" applyFill="1" applyBorder="1" applyAlignment="1" applyProtection="1">
      <alignment horizontal="center" vertical="center"/>
    </xf>
    <xf numFmtId="4" fontId="0" fillId="3" borderId="1" xfId="0" applyNumberFormat="1" applyFont="1" applyFill="1" applyBorder="1" applyAlignment="1" applyProtection="1">
      <alignment horizontal="center" vertical="center"/>
    </xf>
    <xf numFmtId="4" fontId="0" fillId="3" borderId="1" xfId="0" applyNumberFormat="1" applyFont="1" applyFill="1" applyBorder="1" applyAlignment="1" applyProtection="1">
      <alignment vertical="center"/>
      <protection locked="0"/>
    </xf>
    <xf numFmtId="4" fontId="0" fillId="3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/>
    </xf>
    <xf numFmtId="0" fontId="0" fillId="0" borderId="9" xfId="0" applyFont="1" applyBorder="1" applyProtection="1"/>
    <xf numFmtId="0" fontId="0" fillId="0" borderId="0" xfId="0" applyFont="1" applyBorder="1" applyProtection="1"/>
    <xf numFmtId="0" fontId="0" fillId="0" borderId="0" xfId="0" applyFont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center" vertical="center"/>
    </xf>
    <xf numFmtId="0" fontId="8" fillId="2" borderId="18" xfId="0" applyFont="1" applyFill="1" applyBorder="1" applyAlignment="1" applyProtection="1">
      <alignment horizontal="center" vertical="center" wrapText="1"/>
    </xf>
    <xf numFmtId="0" fontId="5" fillId="2" borderId="24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/>
    </xf>
    <xf numFmtId="0" fontId="0" fillId="2" borderId="0" xfId="0" applyFont="1" applyFill="1" applyBorder="1" applyProtection="1"/>
    <xf numFmtId="0" fontId="8" fillId="6" borderId="24" xfId="0" applyFont="1" applyFill="1" applyBorder="1" applyAlignment="1" applyProtection="1">
      <alignment vertical="center" wrapText="1"/>
    </xf>
    <xf numFmtId="0" fontId="0" fillId="6" borderId="24" xfId="0" applyFont="1" applyFill="1" applyBorder="1" applyAlignment="1" applyProtection="1">
      <alignment vertical="center"/>
    </xf>
    <xf numFmtId="0" fontId="13" fillId="2" borderId="24" xfId="0" applyFont="1" applyFill="1" applyBorder="1" applyAlignment="1" applyProtection="1">
      <alignment horizontal="center" vertical="center" wrapText="1"/>
    </xf>
    <xf numFmtId="2" fontId="4" fillId="2" borderId="23" xfId="0" applyNumberFormat="1" applyFont="1" applyFill="1" applyBorder="1" applyAlignment="1" applyProtection="1">
      <alignment horizontal="center" vertical="center" wrapText="1"/>
    </xf>
    <xf numFmtId="2" fontId="4" fillId="0" borderId="2" xfId="0" applyNumberFormat="1" applyFont="1" applyBorder="1" applyAlignment="1" applyProtection="1">
      <alignment horizontal="center" vertical="center"/>
    </xf>
    <xf numFmtId="4" fontId="6" fillId="2" borderId="18" xfId="0" applyNumberFormat="1" applyFont="1" applyFill="1" applyBorder="1" applyAlignment="1" applyProtection="1">
      <alignment horizontal="center" vertical="center" wrapText="1"/>
    </xf>
    <xf numFmtId="2" fontId="6" fillId="2" borderId="18" xfId="0" applyNumberFormat="1" applyFont="1" applyFill="1" applyBorder="1" applyAlignment="1" applyProtection="1">
      <alignment horizontal="center" vertical="center" wrapText="1"/>
    </xf>
    <xf numFmtId="4" fontId="6" fillId="0" borderId="24" xfId="0" applyNumberFormat="1" applyFont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 wrapText="1"/>
      <protection locked="0"/>
    </xf>
    <xf numFmtId="2" fontId="6" fillId="0" borderId="24" xfId="0" applyNumberFormat="1" applyFont="1" applyBorder="1" applyAlignment="1" applyProtection="1">
      <alignment horizontal="center" vertical="center"/>
    </xf>
    <xf numFmtId="0" fontId="9" fillId="3" borderId="1" xfId="0" applyFont="1" applyFill="1" applyBorder="1" applyAlignment="1" applyProtection="1">
      <alignment horizontal="left" vertical="center" wrapText="1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2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25" xfId="0" applyFont="1" applyFill="1" applyBorder="1" applyAlignment="1" applyProtection="1">
      <alignment horizontal="center" vertical="center" wrapText="1"/>
      <protection locked="0"/>
    </xf>
    <xf numFmtId="0" fontId="4" fillId="6" borderId="0" xfId="0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7" fillId="2" borderId="1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6" xfId="0" applyFont="1" applyFill="1" applyBorder="1" applyAlignment="1" applyProtection="1">
      <alignment horizontal="center" vertical="center" wrapText="1"/>
    </xf>
    <xf numFmtId="0" fontId="11" fillId="2" borderId="14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left" vertical="center" wrapText="1"/>
    </xf>
    <xf numFmtId="0" fontId="1" fillId="5" borderId="18" xfId="0" applyFont="1" applyFill="1" applyBorder="1" applyAlignment="1" applyProtection="1">
      <alignment horizontal="center" vertical="center"/>
    </xf>
    <xf numFmtId="0" fontId="1" fillId="5" borderId="6" xfId="0" applyFont="1" applyFill="1" applyBorder="1" applyAlignment="1" applyProtection="1">
      <alignment horizontal="center" vertical="center"/>
    </xf>
    <xf numFmtId="0" fontId="1" fillId="5" borderId="19" xfId="0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horizontal="left" vertical="center"/>
    </xf>
    <xf numFmtId="0" fontId="5" fillId="2" borderId="6" xfId="0" applyFont="1" applyFill="1" applyBorder="1" applyAlignment="1" applyProtection="1">
      <alignment horizontal="left" vertical="center"/>
    </xf>
    <xf numFmtId="0" fontId="8" fillId="2" borderId="0" xfId="0" applyFont="1" applyFill="1" applyBorder="1" applyAlignment="1" applyProtection="1">
      <alignment horizontal="center" vertical="center" wrapText="1"/>
    </xf>
    <xf numFmtId="0" fontId="1" fillId="2" borderId="18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2" fillId="7" borderId="0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1416322</xdr:colOff>
      <xdr:row>0</xdr:row>
      <xdr:rowOff>789940</xdr:rowOff>
    </xdr:to>
    <xdr:pic>
      <xdr:nvPicPr>
        <xdr:cNvPr id="4" name="Imag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5715" cy="7899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6"/>
  <sheetViews>
    <sheetView tabSelected="1" topLeftCell="A64" zoomScale="70" zoomScaleNormal="70" workbookViewId="0">
      <selection activeCell="L83" sqref="L83"/>
    </sheetView>
  </sheetViews>
  <sheetFormatPr baseColWidth="10" defaultColWidth="11.42578125" defaultRowHeight="15" x14ac:dyDescent="0.25"/>
  <cols>
    <col min="1" max="1" width="17" style="77" customWidth="1"/>
    <col min="2" max="2" width="44.42578125" style="77" customWidth="1"/>
    <col min="3" max="3" width="18.5703125" style="90" customWidth="1"/>
    <col min="4" max="4" width="16.42578125" style="90" customWidth="1"/>
    <col min="5" max="5" width="17.42578125" style="90" customWidth="1"/>
    <col min="6" max="7" width="23.7109375" style="90" customWidth="1"/>
    <col min="8" max="8" width="26.7109375" style="90" customWidth="1"/>
    <col min="9" max="9" width="12.7109375" style="77" customWidth="1"/>
    <col min="10" max="16384" width="11.42578125" style="77"/>
  </cols>
  <sheetData>
    <row r="1" spans="1:9" ht="113.25" customHeight="1" x14ac:dyDescent="0.25">
      <c r="A1" s="17"/>
      <c r="B1" s="117" t="s">
        <v>73</v>
      </c>
      <c r="C1" s="117"/>
      <c r="D1" s="117"/>
      <c r="E1" s="117"/>
      <c r="F1" s="117"/>
      <c r="G1" s="117"/>
      <c r="H1" s="118" t="s">
        <v>77</v>
      </c>
      <c r="I1" s="118"/>
    </row>
    <row r="2" spans="1:9" ht="81" customHeight="1" x14ac:dyDescent="0.25">
      <c r="A2" s="120" t="s">
        <v>74</v>
      </c>
      <c r="B2" s="121"/>
      <c r="C2" s="121"/>
      <c r="D2" s="121"/>
      <c r="E2" s="121"/>
      <c r="F2" s="121"/>
      <c r="G2" s="121"/>
      <c r="H2" s="121"/>
      <c r="I2" s="122"/>
    </row>
    <row r="3" spans="1:9" ht="30" customHeight="1" x14ac:dyDescent="0.25">
      <c r="A3" s="123" t="s">
        <v>42</v>
      </c>
      <c r="B3" s="123"/>
      <c r="C3" s="123"/>
      <c r="D3" s="123"/>
      <c r="E3" s="123"/>
      <c r="F3" s="123"/>
      <c r="G3" s="123"/>
      <c r="H3" s="123"/>
      <c r="I3" s="123"/>
    </row>
    <row r="4" spans="1:9" ht="30" customHeight="1" x14ac:dyDescent="0.25">
      <c r="A4" s="123" t="s">
        <v>12</v>
      </c>
      <c r="B4" s="123"/>
      <c r="C4" s="123"/>
      <c r="D4" s="123"/>
      <c r="E4" s="123"/>
      <c r="F4" s="123"/>
      <c r="G4" s="123"/>
      <c r="H4" s="123"/>
      <c r="I4" s="123"/>
    </row>
    <row r="5" spans="1:9" s="79" customFormat="1" ht="30" customHeight="1" x14ac:dyDescent="0.25">
      <c r="A5" s="78"/>
      <c r="B5" s="78"/>
      <c r="C5" s="78"/>
      <c r="D5" s="78"/>
      <c r="E5" s="78"/>
      <c r="F5" s="78"/>
      <c r="G5" s="78"/>
      <c r="H5" s="78"/>
      <c r="I5" s="78"/>
    </row>
    <row r="6" spans="1:9" s="79" customFormat="1" ht="30" customHeight="1" x14ac:dyDescent="0.25">
      <c r="A6" s="80" t="s">
        <v>28</v>
      </c>
      <c r="B6" s="81"/>
      <c r="C6" s="81"/>
      <c r="D6" s="81"/>
      <c r="E6" s="81"/>
      <c r="F6" s="78"/>
      <c r="G6" s="78"/>
      <c r="H6" s="78"/>
      <c r="I6" s="78"/>
    </row>
    <row r="8" spans="1:9" ht="39.950000000000003" customHeight="1" x14ac:dyDescent="0.25">
      <c r="A8" s="18" t="s">
        <v>0</v>
      </c>
      <c r="B8" s="19" t="s">
        <v>13</v>
      </c>
      <c r="C8" s="18" t="s">
        <v>9</v>
      </c>
      <c r="D8" s="18" t="s">
        <v>20</v>
      </c>
      <c r="E8" s="18" t="s">
        <v>25</v>
      </c>
      <c r="F8" s="18" t="s">
        <v>22</v>
      </c>
      <c r="G8" s="18" t="s">
        <v>19</v>
      </c>
      <c r="H8" s="18" t="s">
        <v>21</v>
      </c>
      <c r="I8" s="18" t="s">
        <v>23</v>
      </c>
    </row>
    <row r="9" spans="1:9" ht="39.950000000000003" customHeight="1" x14ac:dyDescent="0.25">
      <c r="A9" s="20">
        <v>1</v>
      </c>
      <c r="B9" s="21" t="s">
        <v>35</v>
      </c>
      <c r="C9" s="22" t="s">
        <v>38</v>
      </c>
      <c r="D9" s="23">
        <v>35.880000000000003</v>
      </c>
      <c r="E9" s="22" t="s">
        <v>33</v>
      </c>
      <c r="F9" s="5"/>
      <c r="G9" s="5"/>
      <c r="H9" s="23">
        <f>G9*1.2</f>
        <v>0</v>
      </c>
      <c r="I9" s="7">
        <f t="shared" ref="I9:I16" si="0">H9/D9</f>
        <v>0</v>
      </c>
    </row>
    <row r="10" spans="1:9" ht="39.950000000000003" customHeight="1" x14ac:dyDescent="0.25">
      <c r="A10" s="24">
        <v>2</v>
      </c>
      <c r="B10" s="25" t="s">
        <v>2</v>
      </c>
      <c r="C10" s="26" t="s">
        <v>63</v>
      </c>
      <c r="D10" s="27">
        <v>298.45999999999998</v>
      </c>
      <c r="E10" s="26" t="s">
        <v>32</v>
      </c>
      <c r="F10" s="6"/>
      <c r="G10" s="6"/>
      <c r="H10" s="27">
        <f t="shared" ref="H10:H27" si="1">G10*1.2</f>
        <v>0</v>
      </c>
      <c r="I10" s="8">
        <f t="shared" si="0"/>
        <v>0</v>
      </c>
    </row>
    <row r="11" spans="1:9" s="79" customFormat="1" ht="39.950000000000003" customHeight="1" x14ac:dyDescent="0.25">
      <c r="A11" s="20">
        <v>3</v>
      </c>
      <c r="B11" s="21" t="s">
        <v>2</v>
      </c>
      <c r="C11" s="22" t="s">
        <v>63</v>
      </c>
      <c r="D11" s="23">
        <v>5.87</v>
      </c>
      <c r="E11" s="22" t="s">
        <v>37</v>
      </c>
      <c r="F11" s="1"/>
      <c r="G11" s="5"/>
      <c r="H11" s="23">
        <f t="shared" si="1"/>
        <v>0</v>
      </c>
      <c r="I11" s="7">
        <f t="shared" si="0"/>
        <v>0</v>
      </c>
    </row>
    <row r="12" spans="1:9" ht="39.950000000000003" customHeight="1" x14ac:dyDescent="0.25">
      <c r="A12" s="24">
        <v>4</v>
      </c>
      <c r="B12" s="25" t="s">
        <v>2</v>
      </c>
      <c r="C12" s="26" t="s">
        <v>63</v>
      </c>
      <c r="D12" s="27">
        <v>9.41</v>
      </c>
      <c r="E12" s="26" t="s">
        <v>33</v>
      </c>
      <c r="F12" s="6"/>
      <c r="G12" s="6"/>
      <c r="H12" s="27">
        <f t="shared" si="1"/>
        <v>0</v>
      </c>
      <c r="I12" s="8">
        <f t="shared" si="0"/>
        <v>0</v>
      </c>
    </row>
    <row r="13" spans="1:9" ht="39.950000000000003" customHeight="1" x14ac:dyDescent="0.25">
      <c r="A13" s="20">
        <v>5</v>
      </c>
      <c r="B13" s="21" t="s">
        <v>7</v>
      </c>
      <c r="C13" s="22" t="s">
        <v>36</v>
      </c>
      <c r="D13" s="23">
        <v>35.880000000000003</v>
      </c>
      <c r="E13" s="22" t="s">
        <v>32</v>
      </c>
      <c r="F13" s="5"/>
      <c r="G13" s="5"/>
      <c r="H13" s="23">
        <f t="shared" si="1"/>
        <v>0</v>
      </c>
      <c r="I13" s="7">
        <f t="shared" si="0"/>
        <v>0</v>
      </c>
    </row>
    <row r="14" spans="1:9" s="79" customFormat="1" ht="39.950000000000003" customHeight="1" x14ac:dyDescent="0.25">
      <c r="A14" s="24">
        <v>6</v>
      </c>
      <c r="B14" s="25" t="s">
        <v>64</v>
      </c>
      <c r="C14" s="26" t="s">
        <v>65</v>
      </c>
      <c r="D14" s="27">
        <v>40</v>
      </c>
      <c r="E14" s="28" t="s">
        <v>33</v>
      </c>
      <c r="F14" s="6"/>
      <c r="G14" s="6"/>
      <c r="H14" s="27">
        <f t="shared" si="1"/>
        <v>0</v>
      </c>
      <c r="I14" s="8">
        <f t="shared" si="0"/>
        <v>0</v>
      </c>
    </row>
    <row r="15" spans="1:9" s="79" customFormat="1" ht="39.950000000000003" customHeight="1" x14ac:dyDescent="0.25">
      <c r="A15" s="20">
        <v>7</v>
      </c>
      <c r="B15" s="21" t="s">
        <v>6</v>
      </c>
      <c r="C15" s="22" t="s">
        <v>11</v>
      </c>
      <c r="D15" s="23">
        <v>230.06</v>
      </c>
      <c r="E15" s="22" t="s">
        <v>32</v>
      </c>
      <c r="F15" s="5"/>
      <c r="G15" s="5"/>
      <c r="H15" s="23">
        <f t="shared" si="1"/>
        <v>0</v>
      </c>
      <c r="I15" s="7">
        <f t="shared" si="0"/>
        <v>0</v>
      </c>
    </row>
    <row r="16" spans="1:9" s="79" customFormat="1" ht="39.950000000000003" customHeight="1" x14ac:dyDescent="0.25">
      <c r="A16" s="24">
        <v>8</v>
      </c>
      <c r="B16" s="25" t="s">
        <v>6</v>
      </c>
      <c r="C16" s="26" t="s">
        <v>11</v>
      </c>
      <c r="D16" s="27">
        <v>181.47</v>
      </c>
      <c r="E16" s="28" t="s">
        <v>37</v>
      </c>
      <c r="F16" s="6"/>
      <c r="G16" s="6"/>
      <c r="H16" s="27">
        <f t="shared" si="1"/>
        <v>0</v>
      </c>
      <c r="I16" s="12">
        <f t="shared" si="0"/>
        <v>0</v>
      </c>
    </row>
    <row r="17" spans="1:9" ht="39.950000000000003" customHeight="1" x14ac:dyDescent="0.25">
      <c r="A17" s="20">
        <v>9</v>
      </c>
      <c r="B17" s="29" t="s">
        <v>67</v>
      </c>
      <c r="C17" s="82" t="s">
        <v>10</v>
      </c>
      <c r="D17" s="83" t="s">
        <v>10</v>
      </c>
      <c r="E17" s="30" t="s">
        <v>32</v>
      </c>
      <c r="F17" s="84"/>
      <c r="G17" s="85"/>
      <c r="H17" s="23">
        <f t="shared" si="1"/>
        <v>0</v>
      </c>
      <c r="I17" s="11"/>
    </row>
    <row r="18" spans="1:9" s="79" customFormat="1" ht="111" customHeight="1" x14ac:dyDescent="0.25">
      <c r="A18" s="24">
        <v>10</v>
      </c>
      <c r="B18" s="31" t="s">
        <v>68</v>
      </c>
      <c r="C18" s="86" t="s">
        <v>10</v>
      </c>
      <c r="D18" s="87" t="s">
        <v>10</v>
      </c>
      <c r="E18" s="75" t="s">
        <v>32</v>
      </c>
      <c r="F18" s="88"/>
      <c r="G18" s="89"/>
      <c r="H18" s="27">
        <f t="shared" si="1"/>
        <v>0</v>
      </c>
      <c r="I18" s="11"/>
    </row>
    <row r="19" spans="1:9" s="79" customFormat="1" ht="39.950000000000003" customHeight="1" x14ac:dyDescent="0.25">
      <c r="A19" s="20">
        <v>11</v>
      </c>
      <c r="B19" s="21" t="s">
        <v>69</v>
      </c>
      <c r="C19" s="82" t="s">
        <v>10</v>
      </c>
      <c r="D19" s="83" t="s">
        <v>10</v>
      </c>
      <c r="E19" s="30" t="s">
        <v>32</v>
      </c>
      <c r="F19" s="84"/>
      <c r="G19" s="85"/>
      <c r="H19" s="23">
        <f t="shared" si="1"/>
        <v>0</v>
      </c>
      <c r="I19" s="11"/>
    </row>
    <row r="20" spans="1:9" s="79" customFormat="1" ht="56.25" customHeight="1" x14ac:dyDescent="0.25">
      <c r="A20" s="24">
        <v>12</v>
      </c>
      <c r="B20" s="25" t="s">
        <v>70</v>
      </c>
      <c r="C20" s="86" t="s">
        <v>10</v>
      </c>
      <c r="D20" s="87" t="s">
        <v>10</v>
      </c>
      <c r="E20" s="75" t="s">
        <v>32</v>
      </c>
      <c r="F20" s="88"/>
      <c r="G20" s="89"/>
      <c r="H20" s="27">
        <f t="shared" si="1"/>
        <v>0</v>
      </c>
      <c r="I20" s="11"/>
    </row>
    <row r="21" spans="1:9" s="79" customFormat="1" ht="39.950000000000003" customHeight="1" x14ac:dyDescent="0.25">
      <c r="A21" s="20">
        <v>13</v>
      </c>
      <c r="B21" s="21" t="s">
        <v>30</v>
      </c>
      <c r="C21" s="82" t="s">
        <v>10</v>
      </c>
      <c r="D21" s="83" t="s">
        <v>10</v>
      </c>
      <c r="E21" s="30" t="s">
        <v>32</v>
      </c>
      <c r="F21" s="84"/>
      <c r="G21" s="85"/>
      <c r="H21" s="23">
        <f t="shared" si="1"/>
        <v>0</v>
      </c>
      <c r="I21" s="11"/>
    </row>
    <row r="22" spans="1:9" s="79" customFormat="1" ht="39.950000000000003" customHeight="1" x14ac:dyDescent="0.25">
      <c r="A22" s="24">
        <v>14</v>
      </c>
      <c r="B22" s="25" t="s">
        <v>71</v>
      </c>
      <c r="C22" s="86" t="s">
        <v>10</v>
      </c>
      <c r="D22" s="87" t="s">
        <v>10</v>
      </c>
      <c r="E22" s="75" t="s">
        <v>32</v>
      </c>
      <c r="F22" s="88"/>
      <c r="G22" s="89"/>
      <c r="H22" s="27">
        <f t="shared" si="1"/>
        <v>0</v>
      </c>
      <c r="I22" s="11"/>
    </row>
    <row r="23" spans="1:9" s="79" customFormat="1" ht="51" customHeight="1" x14ac:dyDescent="0.25">
      <c r="A23" s="20">
        <v>15</v>
      </c>
      <c r="B23" s="21" t="s">
        <v>29</v>
      </c>
      <c r="C23" s="82" t="s">
        <v>10</v>
      </c>
      <c r="D23" s="83" t="s">
        <v>10</v>
      </c>
      <c r="E23" s="30" t="s">
        <v>32</v>
      </c>
      <c r="F23" s="84"/>
      <c r="G23" s="85"/>
      <c r="H23" s="23">
        <f t="shared" si="1"/>
        <v>0</v>
      </c>
      <c r="I23" s="11"/>
    </row>
    <row r="24" spans="1:9" s="79" customFormat="1" ht="39.950000000000003" customHeight="1" x14ac:dyDescent="0.25">
      <c r="A24" s="24">
        <v>16</v>
      </c>
      <c r="B24" s="25" t="s">
        <v>72</v>
      </c>
      <c r="C24" s="86" t="s">
        <v>10</v>
      </c>
      <c r="D24" s="87" t="s">
        <v>10</v>
      </c>
      <c r="E24" s="75" t="s">
        <v>33</v>
      </c>
      <c r="F24" s="88"/>
      <c r="G24" s="89"/>
      <c r="H24" s="27">
        <f t="shared" si="1"/>
        <v>0</v>
      </c>
      <c r="I24" s="11"/>
    </row>
    <row r="25" spans="1:9" s="79" customFormat="1" ht="39.950000000000003" customHeight="1" x14ac:dyDescent="0.25">
      <c r="A25" s="20">
        <v>17</v>
      </c>
      <c r="B25" s="21" t="s">
        <v>31</v>
      </c>
      <c r="C25" s="82" t="s">
        <v>10</v>
      </c>
      <c r="D25" s="83" t="s">
        <v>10</v>
      </c>
      <c r="E25" s="30" t="s">
        <v>33</v>
      </c>
      <c r="F25" s="84"/>
      <c r="G25" s="85"/>
      <c r="H25" s="23">
        <f t="shared" si="1"/>
        <v>0</v>
      </c>
      <c r="I25" s="11"/>
    </row>
    <row r="26" spans="1:9" s="79" customFormat="1" ht="39.950000000000003" customHeight="1" x14ac:dyDescent="0.25">
      <c r="A26" s="24">
        <v>18</v>
      </c>
      <c r="B26" s="25" t="s">
        <v>66</v>
      </c>
      <c r="C26" s="86" t="s">
        <v>10</v>
      </c>
      <c r="D26" s="87" t="s">
        <v>10</v>
      </c>
      <c r="E26" s="73" t="s">
        <v>34</v>
      </c>
      <c r="F26" s="88"/>
      <c r="G26" s="89"/>
      <c r="H26" s="27">
        <f t="shared" si="1"/>
        <v>0</v>
      </c>
      <c r="I26" s="11"/>
    </row>
    <row r="27" spans="1:9" s="79" customFormat="1" ht="39.950000000000003" customHeight="1" thickBot="1" x14ac:dyDescent="0.3">
      <c r="A27" s="20">
        <v>19</v>
      </c>
      <c r="B27" s="21" t="s">
        <v>59</v>
      </c>
      <c r="C27" s="82" t="s">
        <v>10</v>
      </c>
      <c r="D27" s="83" t="s">
        <v>10</v>
      </c>
      <c r="E27" s="32" t="s">
        <v>34</v>
      </c>
      <c r="F27" s="15"/>
      <c r="G27" s="5"/>
      <c r="H27" s="23">
        <f t="shared" si="1"/>
        <v>0</v>
      </c>
      <c r="I27" s="11"/>
    </row>
    <row r="28" spans="1:9" s="79" customFormat="1" ht="39.950000000000003" customHeight="1" thickBot="1" x14ac:dyDescent="0.3">
      <c r="A28" s="33"/>
      <c r="B28" s="34"/>
      <c r="C28" s="35"/>
      <c r="D28" s="35"/>
      <c r="E28" s="36" t="s">
        <v>39</v>
      </c>
      <c r="F28" s="2"/>
      <c r="G28" s="37"/>
      <c r="H28" s="38"/>
      <c r="I28" s="39"/>
    </row>
    <row r="29" spans="1:9" s="79" customFormat="1" ht="39.950000000000003" customHeight="1" thickBot="1" x14ac:dyDescent="0.3">
      <c r="A29" s="33"/>
      <c r="B29" s="34"/>
      <c r="C29" s="35"/>
      <c r="D29" s="35"/>
      <c r="E29" s="36" t="s">
        <v>53</v>
      </c>
      <c r="F29" s="3"/>
      <c r="G29" s="40"/>
      <c r="H29" s="41"/>
      <c r="I29" s="39"/>
    </row>
    <row r="30" spans="1:9" s="79" customFormat="1" ht="51" customHeight="1" thickBot="1" x14ac:dyDescent="0.3">
      <c r="A30" s="33"/>
      <c r="B30" s="34"/>
      <c r="C30" s="35"/>
      <c r="D30" s="35"/>
      <c r="E30" s="42"/>
      <c r="F30" s="36" t="s">
        <v>43</v>
      </c>
      <c r="G30" s="16">
        <f>SUM(G9:G27)</f>
        <v>0</v>
      </c>
      <c r="H30" s="43"/>
      <c r="I30" s="39"/>
    </row>
    <row r="31" spans="1:9" s="79" customFormat="1" ht="51" customHeight="1" thickBot="1" x14ac:dyDescent="0.3">
      <c r="A31" s="33"/>
      <c r="B31" s="90"/>
      <c r="C31" s="35"/>
      <c r="D31" s="35"/>
      <c r="E31" s="35"/>
      <c r="F31" s="44"/>
      <c r="G31" s="36" t="s">
        <v>44</v>
      </c>
      <c r="H31" s="16">
        <f>G30*1.2</f>
        <v>0</v>
      </c>
      <c r="I31" s="11"/>
    </row>
    <row r="32" spans="1:9" s="79" customFormat="1" ht="13.5" customHeight="1" thickBot="1" x14ac:dyDescent="0.3">
      <c r="A32" s="33"/>
      <c r="B32" s="34"/>
      <c r="C32" s="35"/>
      <c r="D32" s="35"/>
      <c r="E32" s="35"/>
      <c r="F32" s="35"/>
      <c r="G32" s="45"/>
      <c r="H32" s="35"/>
      <c r="I32" s="11"/>
    </row>
    <row r="33" spans="1:10" s="79" customFormat="1" ht="51" customHeight="1" thickBot="1" x14ac:dyDescent="0.3">
      <c r="A33" s="33"/>
      <c r="B33" s="34"/>
      <c r="C33" s="35"/>
      <c r="D33" s="35"/>
      <c r="E33" s="35"/>
      <c r="F33" s="35"/>
      <c r="G33" s="36" t="s">
        <v>45</v>
      </c>
      <c r="H33" s="16">
        <f>H31*12</f>
        <v>0</v>
      </c>
      <c r="I33" s="46"/>
    </row>
    <row r="34" spans="1:10" s="79" customFormat="1" ht="12" customHeight="1" x14ac:dyDescent="0.25">
      <c r="A34" s="33"/>
      <c r="B34" s="34"/>
      <c r="C34" s="35"/>
      <c r="D34" s="35"/>
      <c r="E34" s="35"/>
      <c r="F34" s="35"/>
      <c r="G34" s="45"/>
      <c r="H34" s="35"/>
      <c r="I34" s="11"/>
    </row>
    <row r="35" spans="1:10" x14ac:dyDescent="0.25">
      <c r="B35" s="47"/>
      <c r="C35" s="47"/>
      <c r="D35" s="47"/>
      <c r="E35" s="47"/>
      <c r="F35" s="47"/>
      <c r="G35" s="47"/>
      <c r="H35" s="47"/>
      <c r="I35" s="47"/>
    </row>
    <row r="36" spans="1:10" s="50" customFormat="1" ht="30" customHeight="1" x14ac:dyDescent="0.25">
      <c r="A36" s="48" t="s">
        <v>50</v>
      </c>
      <c r="B36" s="49"/>
      <c r="C36" s="49"/>
      <c r="D36" s="47"/>
      <c r="E36" s="47"/>
      <c r="F36" s="47"/>
      <c r="G36" s="47"/>
      <c r="H36" s="47"/>
      <c r="I36" s="47"/>
      <c r="J36" s="77"/>
    </row>
    <row r="38" spans="1:10" ht="39.950000000000003" customHeight="1" x14ac:dyDescent="0.25">
      <c r="A38" s="18" t="s">
        <v>0</v>
      </c>
      <c r="B38" s="19" t="s">
        <v>13</v>
      </c>
      <c r="C38" s="18" t="s">
        <v>9</v>
      </c>
      <c r="D38" s="18" t="s">
        <v>24</v>
      </c>
      <c r="E38" s="18" t="s">
        <v>25</v>
      </c>
      <c r="F38" s="18" t="s">
        <v>27</v>
      </c>
      <c r="G38" s="18" t="s">
        <v>40</v>
      </c>
      <c r="H38" s="18" t="s">
        <v>41</v>
      </c>
      <c r="I38" s="18" t="s">
        <v>23</v>
      </c>
    </row>
    <row r="39" spans="1:10" ht="39.950000000000003" customHeight="1" x14ac:dyDescent="0.25">
      <c r="A39" s="20">
        <v>1</v>
      </c>
      <c r="B39" s="21" t="s">
        <v>6</v>
      </c>
      <c r="C39" s="22" t="s">
        <v>11</v>
      </c>
      <c r="D39" s="23">
        <v>89.27</v>
      </c>
      <c r="E39" s="22" t="s">
        <v>26</v>
      </c>
      <c r="F39" s="9"/>
      <c r="G39" s="9"/>
      <c r="H39" s="51">
        <f>G39*1.2</f>
        <v>0</v>
      </c>
      <c r="I39" s="7">
        <f>H39*D39</f>
        <v>0</v>
      </c>
    </row>
    <row r="40" spans="1:10" ht="39.950000000000003" customHeight="1" x14ac:dyDescent="0.25">
      <c r="A40" s="24">
        <v>2</v>
      </c>
      <c r="B40" s="25" t="s">
        <v>2</v>
      </c>
      <c r="C40" s="26" t="s">
        <v>60</v>
      </c>
      <c r="D40" s="27">
        <v>112.14</v>
      </c>
      <c r="E40" s="26" t="s">
        <v>26</v>
      </c>
      <c r="F40" s="10"/>
      <c r="G40" s="10"/>
      <c r="H40" s="52">
        <f t="shared" ref="H40:H45" si="2">G40*1.2</f>
        <v>0</v>
      </c>
      <c r="I40" s="8">
        <f t="shared" ref="I40:I43" si="3">H40*D40</f>
        <v>0</v>
      </c>
    </row>
    <row r="41" spans="1:10" ht="39.950000000000003" customHeight="1" x14ac:dyDescent="0.25">
      <c r="A41" s="20">
        <v>3</v>
      </c>
      <c r="B41" s="21" t="s">
        <v>8</v>
      </c>
      <c r="C41" s="22" t="s">
        <v>61</v>
      </c>
      <c r="D41" s="23">
        <v>147</v>
      </c>
      <c r="E41" s="22" t="s">
        <v>26</v>
      </c>
      <c r="F41" s="9"/>
      <c r="G41" s="9"/>
      <c r="H41" s="51">
        <f t="shared" si="2"/>
        <v>0</v>
      </c>
      <c r="I41" s="7">
        <f t="shared" si="3"/>
        <v>0</v>
      </c>
    </row>
    <row r="42" spans="1:10" ht="39.950000000000003" customHeight="1" x14ac:dyDescent="0.25">
      <c r="A42" s="24">
        <v>4</v>
      </c>
      <c r="B42" s="25" t="s">
        <v>7</v>
      </c>
      <c r="C42" s="26" t="s">
        <v>62</v>
      </c>
      <c r="D42" s="27">
        <v>32.200000000000003</v>
      </c>
      <c r="E42" s="26" t="s">
        <v>26</v>
      </c>
      <c r="F42" s="10"/>
      <c r="G42" s="10"/>
      <c r="H42" s="52">
        <f t="shared" si="2"/>
        <v>0</v>
      </c>
      <c r="I42" s="8">
        <f t="shared" si="3"/>
        <v>0</v>
      </c>
    </row>
    <row r="43" spans="1:10" s="79" customFormat="1" ht="39.950000000000003" customHeight="1" x14ac:dyDescent="0.25">
      <c r="A43" s="20">
        <v>5</v>
      </c>
      <c r="B43" s="21" t="s">
        <v>5</v>
      </c>
      <c r="C43" s="22" t="s">
        <v>11</v>
      </c>
      <c r="D43" s="23">
        <v>411.53</v>
      </c>
      <c r="E43" s="22" t="s">
        <v>26</v>
      </c>
      <c r="F43" s="9"/>
      <c r="G43" s="9"/>
      <c r="H43" s="51">
        <f t="shared" si="2"/>
        <v>0</v>
      </c>
      <c r="I43" s="7">
        <f t="shared" si="3"/>
        <v>0</v>
      </c>
    </row>
    <row r="44" spans="1:10" ht="39.950000000000003" customHeight="1" x14ac:dyDescent="0.25">
      <c r="A44" s="24">
        <v>6</v>
      </c>
      <c r="B44" s="25" t="s">
        <v>3</v>
      </c>
      <c r="C44" s="26" t="s">
        <v>10</v>
      </c>
      <c r="D44" s="27" t="s">
        <v>10</v>
      </c>
      <c r="E44" s="26" t="s">
        <v>26</v>
      </c>
      <c r="F44" s="10"/>
      <c r="G44" s="10"/>
      <c r="H44" s="52">
        <f t="shared" si="2"/>
        <v>0</v>
      </c>
      <c r="I44" s="11"/>
    </row>
    <row r="45" spans="1:10" ht="39.950000000000003" customHeight="1" thickBot="1" x14ac:dyDescent="0.3">
      <c r="A45" s="20">
        <v>7</v>
      </c>
      <c r="B45" s="21" t="s">
        <v>4</v>
      </c>
      <c r="C45" s="22" t="s">
        <v>10</v>
      </c>
      <c r="D45" s="22" t="s">
        <v>10</v>
      </c>
      <c r="E45" s="53" t="s">
        <v>26</v>
      </c>
      <c r="F45" s="72"/>
      <c r="G45" s="9"/>
      <c r="H45" s="51">
        <f t="shared" si="2"/>
        <v>0</v>
      </c>
      <c r="I45" s="11"/>
    </row>
    <row r="46" spans="1:10" ht="39.950000000000003" customHeight="1" thickBot="1" x14ac:dyDescent="0.3">
      <c r="B46" s="47"/>
      <c r="E46" s="36" t="s">
        <v>54</v>
      </c>
      <c r="F46" s="4"/>
      <c r="G46" s="37"/>
      <c r="H46" s="38"/>
      <c r="I46" s="91"/>
    </row>
    <row r="47" spans="1:10" ht="39.950000000000003" customHeight="1" thickBot="1" x14ac:dyDescent="0.3">
      <c r="B47" s="47"/>
      <c r="E47" s="36" t="s">
        <v>53</v>
      </c>
      <c r="F47" s="4"/>
      <c r="G47" s="40"/>
      <c r="H47" s="54"/>
    </row>
    <row r="48" spans="1:10" ht="48" thickBot="1" x14ac:dyDescent="0.3">
      <c r="E48" s="42"/>
      <c r="F48" s="36" t="s">
        <v>46</v>
      </c>
      <c r="G48" s="68">
        <f>SUM(G39:G45)</f>
        <v>0</v>
      </c>
      <c r="H48" s="40"/>
      <c r="I48" s="91"/>
    </row>
    <row r="49" spans="1:9" ht="48" thickBot="1" x14ac:dyDescent="0.3">
      <c r="E49" s="35"/>
      <c r="F49" s="42"/>
      <c r="G49" s="36" t="s">
        <v>47</v>
      </c>
      <c r="H49" s="69">
        <f>G48*1.2</f>
        <v>0</v>
      </c>
      <c r="I49" s="91"/>
    </row>
    <row r="50" spans="1:9" s="92" customFormat="1" ht="11.25" customHeight="1" thickBot="1" x14ac:dyDescent="0.3">
      <c r="C50" s="93"/>
      <c r="D50" s="93"/>
      <c r="E50" s="35"/>
      <c r="F50" s="35"/>
      <c r="G50" s="55"/>
      <c r="H50" s="35"/>
    </row>
    <row r="51" spans="1:9" ht="48" thickBot="1" x14ac:dyDescent="0.3">
      <c r="E51" s="35"/>
      <c r="F51" s="42"/>
      <c r="G51" s="56" t="s">
        <v>45</v>
      </c>
      <c r="H51" s="69">
        <f>H49*2</f>
        <v>0</v>
      </c>
    </row>
    <row r="52" spans="1:9" x14ac:dyDescent="0.25">
      <c r="G52" s="94"/>
      <c r="H52" s="94"/>
    </row>
    <row r="54" spans="1:9" s="79" customFormat="1" ht="30" customHeight="1" x14ac:dyDescent="0.25">
      <c r="A54" s="48" t="s">
        <v>49</v>
      </c>
      <c r="B54" s="81"/>
      <c r="C54" s="133" t="s">
        <v>75</v>
      </c>
      <c r="D54" s="133"/>
      <c r="E54" s="133"/>
      <c r="F54" s="133"/>
      <c r="G54" s="78"/>
      <c r="H54" s="78"/>
      <c r="I54" s="78"/>
    </row>
    <row r="56" spans="1:9" ht="39.950000000000003" customHeight="1" x14ac:dyDescent="0.25">
      <c r="A56" s="18" t="s">
        <v>0</v>
      </c>
      <c r="B56" s="19" t="s">
        <v>14</v>
      </c>
      <c r="C56" s="18" t="s">
        <v>1</v>
      </c>
      <c r="D56" s="18" t="s">
        <v>18</v>
      </c>
      <c r="E56" s="18" t="s">
        <v>19</v>
      </c>
      <c r="F56" s="18" t="s">
        <v>21</v>
      </c>
      <c r="G56" s="57"/>
      <c r="H56" s="57"/>
      <c r="I56" s="57"/>
    </row>
    <row r="57" spans="1:9" s="62" customFormat="1" ht="39.950000000000003" customHeight="1" x14ac:dyDescent="0.25">
      <c r="A57" s="20">
        <v>1</v>
      </c>
      <c r="B57" s="58" t="s">
        <v>15</v>
      </c>
      <c r="C57" s="13"/>
      <c r="D57" s="70"/>
      <c r="E57" s="59">
        <f>C57*D57</f>
        <v>0</v>
      </c>
      <c r="F57" s="59">
        <f>E57*1.2</f>
        <v>0</v>
      </c>
      <c r="G57" s="60"/>
      <c r="H57" s="60"/>
      <c r="I57" s="61"/>
    </row>
    <row r="58" spans="1:9" s="62" customFormat="1" ht="39.950000000000003" customHeight="1" x14ac:dyDescent="0.25">
      <c r="A58" s="24">
        <v>2</v>
      </c>
      <c r="B58" s="63" t="s">
        <v>16</v>
      </c>
      <c r="C58" s="14"/>
      <c r="D58" s="71"/>
      <c r="E58" s="64">
        <f t="shared" ref="E58:E59" si="4">C58*D58</f>
        <v>0</v>
      </c>
      <c r="F58" s="64">
        <f t="shared" ref="F58:F59" si="5">E58*1.2</f>
        <v>0</v>
      </c>
      <c r="G58" s="60"/>
      <c r="H58" s="60"/>
      <c r="I58" s="61"/>
    </row>
    <row r="59" spans="1:9" s="62" customFormat="1" ht="39.950000000000003" customHeight="1" thickBot="1" x14ac:dyDescent="0.3">
      <c r="A59" s="20">
        <v>3</v>
      </c>
      <c r="B59" s="58" t="s">
        <v>17</v>
      </c>
      <c r="C59" s="13"/>
      <c r="D59" s="70"/>
      <c r="E59" s="59">
        <f t="shared" si="4"/>
        <v>0</v>
      </c>
      <c r="F59" s="59">
        <f t="shared" si="5"/>
        <v>0</v>
      </c>
      <c r="G59" s="60"/>
      <c r="H59" s="60"/>
      <c r="I59" s="61"/>
    </row>
    <row r="60" spans="1:9" s="62" customFormat="1" ht="45.75" customHeight="1" thickBot="1" x14ac:dyDescent="0.3">
      <c r="A60" s="33"/>
      <c r="B60" s="65"/>
      <c r="C60" s="66"/>
      <c r="D60" s="36" t="s">
        <v>55</v>
      </c>
      <c r="E60" s="103">
        <f>SUM(E57:E59)</f>
        <v>0</v>
      </c>
      <c r="F60" s="67"/>
      <c r="G60" s="60"/>
      <c r="H60" s="60"/>
      <c r="I60" s="61"/>
    </row>
    <row r="61" spans="1:9" ht="51" customHeight="1" thickBot="1" x14ac:dyDescent="0.3">
      <c r="E61" s="36" t="s">
        <v>56</v>
      </c>
      <c r="F61" s="104">
        <f>E60*1.2</f>
        <v>0</v>
      </c>
    </row>
    <row r="62" spans="1:9" ht="14.25" customHeight="1" thickBot="1" x14ac:dyDescent="0.3">
      <c r="E62" s="45"/>
      <c r="F62" s="93"/>
    </row>
    <row r="63" spans="1:9" ht="51" customHeight="1" thickBot="1" x14ac:dyDescent="0.3">
      <c r="E63" s="36" t="s">
        <v>48</v>
      </c>
      <c r="F63" s="104">
        <f>F61*12</f>
        <v>0</v>
      </c>
    </row>
    <row r="66" spans="1:9" ht="15.75" thickBot="1" x14ac:dyDescent="0.3"/>
    <row r="67" spans="1:9" ht="48" customHeight="1" thickBot="1" x14ac:dyDescent="0.3">
      <c r="A67" s="124" t="s">
        <v>51</v>
      </c>
      <c r="B67" s="125"/>
      <c r="C67" s="125"/>
      <c r="D67" s="125"/>
      <c r="E67" s="126"/>
      <c r="F67" s="95" t="s">
        <v>45</v>
      </c>
      <c r="G67" s="96" t="s">
        <v>57</v>
      </c>
      <c r="H67" s="97"/>
      <c r="I67" s="97"/>
    </row>
    <row r="68" spans="1:9" ht="12" customHeight="1" thickBot="1" x14ac:dyDescent="0.3">
      <c r="A68" s="98"/>
      <c r="B68" s="98"/>
      <c r="C68" s="98"/>
      <c r="D68" s="98"/>
      <c r="E68" s="98"/>
      <c r="F68" s="129"/>
      <c r="G68" s="129"/>
      <c r="H68" s="93"/>
      <c r="I68" s="92"/>
    </row>
    <row r="69" spans="1:9" ht="39.950000000000003" customHeight="1" thickBot="1" x14ac:dyDescent="0.3">
      <c r="A69" s="127" t="s">
        <v>28</v>
      </c>
      <c r="B69" s="128"/>
      <c r="C69" s="128"/>
      <c r="D69" s="128"/>
      <c r="E69" s="128"/>
      <c r="F69" s="105">
        <f>H33</f>
        <v>0</v>
      </c>
      <c r="G69" s="108"/>
      <c r="H69" s="93"/>
      <c r="I69" s="92"/>
    </row>
    <row r="70" spans="1:9" ht="12" customHeight="1" thickBot="1" x14ac:dyDescent="0.3">
      <c r="A70" s="99"/>
      <c r="B70" s="92"/>
      <c r="C70" s="93"/>
      <c r="D70" s="93"/>
      <c r="E70" s="93"/>
      <c r="F70" s="129"/>
      <c r="G70" s="129"/>
      <c r="H70" s="93"/>
      <c r="I70" s="92"/>
    </row>
    <row r="71" spans="1:9" ht="39.950000000000003" customHeight="1" thickBot="1" x14ac:dyDescent="0.3">
      <c r="A71" s="127" t="s">
        <v>50</v>
      </c>
      <c r="B71" s="128"/>
      <c r="C71" s="128"/>
      <c r="D71" s="128"/>
      <c r="E71" s="128"/>
      <c r="F71" s="106">
        <f>H51</f>
        <v>0</v>
      </c>
      <c r="G71" s="108"/>
      <c r="H71" s="93"/>
      <c r="I71" s="92"/>
    </row>
    <row r="72" spans="1:9" ht="12" customHeight="1" thickBot="1" x14ac:dyDescent="0.3">
      <c r="A72" s="99"/>
      <c r="B72" s="92"/>
      <c r="C72" s="93"/>
      <c r="D72" s="93"/>
      <c r="E72" s="93"/>
      <c r="F72" s="129"/>
      <c r="G72" s="129"/>
      <c r="H72" s="93"/>
      <c r="I72" s="92"/>
    </row>
    <row r="73" spans="1:9" ht="39.950000000000003" customHeight="1" thickBot="1" x14ac:dyDescent="0.3">
      <c r="A73" s="127" t="s">
        <v>49</v>
      </c>
      <c r="B73" s="128"/>
      <c r="C73" s="128"/>
      <c r="D73" s="128"/>
      <c r="E73" s="128"/>
      <c r="F73" s="106">
        <f>F63</f>
        <v>0</v>
      </c>
      <c r="G73" s="100"/>
      <c r="H73" s="93"/>
      <c r="I73" s="92"/>
    </row>
    <row r="74" spans="1:9" ht="15.75" thickBot="1" x14ac:dyDescent="0.3">
      <c r="H74" s="93"/>
      <c r="I74" s="92"/>
    </row>
    <row r="75" spans="1:9" ht="76.5" customHeight="1" thickBot="1" x14ac:dyDescent="0.3">
      <c r="C75" s="130" t="s">
        <v>52</v>
      </c>
      <c r="D75" s="131"/>
      <c r="E75" s="132"/>
      <c r="F75" s="107">
        <f>F69+F71+F73</f>
        <v>0</v>
      </c>
      <c r="G75" s="101"/>
      <c r="H75" s="93"/>
      <c r="I75" s="92"/>
    </row>
    <row r="76" spans="1:9" ht="76.5" customHeight="1" thickBot="1" x14ac:dyDescent="0.3">
      <c r="C76" s="119"/>
      <c r="D76" s="119"/>
      <c r="E76" s="119"/>
      <c r="F76" s="102" t="s">
        <v>58</v>
      </c>
      <c r="G76" s="109">
        <f>G69+G71</f>
        <v>0</v>
      </c>
      <c r="H76" s="93"/>
      <c r="I76" s="92"/>
    </row>
    <row r="79" spans="1:9" s="79" customFormat="1" ht="30" customHeight="1" x14ac:dyDescent="0.25">
      <c r="A79" s="80" t="s">
        <v>78</v>
      </c>
      <c r="B79" s="81"/>
      <c r="C79" s="81"/>
      <c r="D79" s="81"/>
      <c r="E79" s="81"/>
      <c r="F79" s="78"/>
      <c r="G79" s="78"/>
      <c r="H79" s="78"/>
      <c r="I79" s="78"/>
    </row>
    <row r="81" spans="1:9" ht="39.950000000000003" customHeight="1" x14ac:dyDescent="0.25">
      <c r="A81" s="18" t="s">
        <v>0</v>
      </c>
      <c r="B81" s="19" t="s">
        <v>13</v>
      </c>
      <c r="C81" s="18" t="s">
        <v>9</v>
      </c>
      <c r="D81" s="18" t="s">
        <v>20</v>
      </c>
      <c r="E81" s="18" t="s">
        <v>25</v>
      </c>
      <c r="F81" s="18" t="s">
        <v>22</v>
      </c>
      <c r="G81" s="18" t="s">
        <v>19</v>
      </c>
      <c r="H81" s="18" t="s">
        <v>21</v>
      </c>
    </row>
    <row r="82" spans="1:9" s="79" customFormat="1" ht="57" customHeight="1" thickBot="1" x14ac:dyDescent="0.3">
      <c r="A82" s="76" t="s">
        <v>76</v>
      </c>
      <c r="B82" s="110" t="s">
        <v>79</v>
      </c>
      <c r="C82" s="73" t="s">
        <v>10</v>
      </c>
      <c r="D82" s="74" t="s">
        <v>10</v>
      </c>
      <c r="E82" s="111" t="s">
        <v>32</v>
      </c>
      <c r="F82" s="112"/>
      <c r="G82" s="6"/>
      <c r="H82" s="52">
        <f t="shared" ref="H82" si="6">G82*1.2</f>
        <v>0</v>
      </c>
      <c r="I82" s="11"/>
    </row>
    <row r="83" spans="1:9" s="79" customFormat="1" ht="39.950000000000003" customHeight="1" thickBot="1" x14ac:dyDescent="0.3">
      <c r="A83" s="33"/>
      <c r="B83" s="34"/>
      <c r="C83" s="35"/>
      <c r="D83" s="35"/>
      <c r="E83" s="36" t="s">
        <v>39</v>
      </c>
      <c r="F83" s="113"/>
      <c r="G83" s="114"/>
      <c r="H83" s="38"/>
      <c r="I83" s="46"/>
    </row>
    <row r="84" spans="1:9" s="79" customFormat="1" ht="39.950000000000003" customHeight="1" thickBot="1" x14ac:dyDescent="0.3">
      <c r="A84" s="33"/>
      <c r="B84" s="34"/>
      <c r="C84" s="35"/>
      <c r="D84" s="35"/>
      <c r="E84" s="36" t="s">
        <v>53</v>
      </c>
      <c r="F84" s="113"/>
      <c r="G84" s="115"/>
      <c r="H84" s="54"/>
      <c r="I84" s="46"/>
    </row>
    <row r="85" spans="1:9" s="79" customFormat="1" ht="51" customHeight="1" thickBot="1" x14ac:dyDescent="0.3">
      <c r="A85" s="33"/>
      <c r="B85" s="34"/>
      <c r="C85" s="35"/>
      <c r="D85" s="35"/>
      <c r="E85" s="42"/>
      <c r="F85" s="116" t="s">
        <v>43</v>
      </c>
      <c r="G85" s="16">
        <f>G82</f>
        <v>0</v>
      </c>
      <c r="H85" s="43"/>
      <c r="I85" s="46"/>
    </row>
    <row r="86" spans="1:9" s="79" customFormat="1" ht="51" customHeight="1" thickBot="1" x14ac:dyDescent="0.3">
      <c r="A86" s="33"/>
      <c r="B86" s="90"/>
      <c r="C86" s="35"/>
      <c r="D86" s="35"/>
      <c r="E86" s="35"/>
      <c r="F86" s="44"/>
      <c r="G86" s="36" t="s">
        <v>44</v>
      </c>
      <c r="H86" s="69">
        <f>G85*1.2</f>
        <v>0</v>
      </c>
      <c r="I86" s="11"/>
    </row>
  </sheetData>
  <sheetProtection algorithmName="SHA-512" hashValue="wgqKyHE49nBgwiBuJtOFZs1vcuJoAvPEGDeExdMPXTZkAHjv67hNp/dOG+9K8cpNRtDcZWHLZ6IDX1bZtmhmRQ==" saltValue="bTuiOFJ6EkI7v67JOAgVng==" spinCount="100000" sheet="1" objects="1" scenarios="1"/>
  <mergeCells count="15">
    <mergeCell ref="B1:G1"/>
    <mergeCell ref="H1:I1"/>
    <mergeCell ref="C76:E76"/>
    <mergeCell ref="A2:I2"/>
    <mergeCell ref="A3:I3"/>
    <mergeCell ref="A4:I4"/>
    <mergeCell ref="A67:E67"/>
    <mergeCell ref="A69:E69"/>
    <mergeCell ref="A71:E71"/>
    <mergeCell ref="A73:E73"/>
    <mergeCell ref="F68:G68"/>
    <mergeCell ref="F70:G70"/>
    <mergeCell ref="C75:E75"/>
    <mergeCell ref="F72:G72"/>
    <mergeCell ref="C54:F54"/>
  </mergeCells>
  <pageMargins left="0.70866141732283472" right="0.70866141732283472" top="0.74803149606299213" bottom="0.74803149606299213" header="0.31496062992125984" footer="0.31496062992125984"/>
  <pageSetup paperSize="9" scale="3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7 PASTEUR</vt:lpstr>
    </vt:vector>
  </TitlesOfParts>
  <Company>SERVICE INFORMATIQUE CPAM 63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FAURE-03149</dc:creator>
  <cp:lastModifiedBy>FAURE STEPHANE (CPAM PUY-DE-DOME)</cp:lastModifiedBy>
  <cp:lastPrinted>2021-11-26T12:35:26Z</cp:lastPrinted>
  <dcterms:created xsi:type="dcterms:W3CDTF">2014-12-23T15:23:52Z</dcterms:created>
  <dcterms:modified xsi:type="dcterms:W3CDTF">2026-02-06T13:31:26Z</dcterms:modified>
</cp:coreProperties>
</file>